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6" windowHeight="11652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<sst xmlns="http://schemas.openxmlformats.org/spreadsheetml/2006/main" count="416" uniqueCount="57">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</sst>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200" fontId="10" fillId="24" borderId="10" xfId="0" applyNumberFormat="1" applyFont="1" applyFill="1" applyBorder="1" applyAlignment="1">
      <alignment horizontal="center" shrinkToFit="1"/>
    </xf>
    <xf numFmtId="200" fontId="2" fillId="24" borderId="10" xfId="0" applyNumberFormat="1" applyFont="1" applyFill="1" applyBorder="1" applyAlignment="1">
      <alignment shrinkToFit="1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1" sqref="K4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5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5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88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88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88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88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88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88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88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9">
        <f t="shared" si="3"/>
        <v>12189.099999999991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88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88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88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88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88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88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9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88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88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88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88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88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88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88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88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88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88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88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88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88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88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88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88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88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88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88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88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88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88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88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90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88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90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90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90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90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90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90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88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88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88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8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9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3" sqref="K9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hidden="1" customWidth="1"/>
    <col min="10" max="10" width="9.50390625" style="18" customWidth="1"/>
    <col min="11" max="11" width="9.503906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29488.399999999998</v>
      </c>
      <c r="AF7" s="54"/>
      <c r="AG7" s="40"/>
    </row>
    <row r="8" spans="1:55" ht="18" customHeight="1">
      <c r="A8" s="47" t="s">
        <v>30</v>
      </c>
      <c r="B8" s="33">
        <f>SUM(E8:AB8)</f>
        <v>39177.1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/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42794.700000000004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216606.30000000002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5865.700000000001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28247.300000000007</v>
      </c>
      <c r="L9" s="68">
        <f t="shared" si="0"/>
        <v>0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82054.1</v>
      </c>
      <c r="AG9" s="95">
        <f>AG10+AG15+AG24+AG33+AG47+AG52+AG54+AG61+AG62+AG71+AG72+AG76+AG88+AG81+AG83+AG82+AG69+AG89+AG91+AG90+AG70+AG40+AG92</f>
        <v>208351.09999999998</v>
      </c>
      <c r="AH9" s="41"/>
      <c r="AI9" s="41"/>
    </row>
    <row r="10" spans="1:35" ht="15">
      <c r="A10" s="4" t="s">
        <v>4</v>
      </c>
      <c r="B10" s="22">
        <v>19083.7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v>1641.4</v>
      </c>
      <c r="L10" s="67"/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2337.4</v>
      </c>
      <c r="AG10" s="88">
        <f>B10+C10-AF10</f>
        <v>19210.8</v>
      </c>
      <c r="AI10" s="6"/>
    </row>
    <row r="11" spans="1:35" ht="1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1320.5</v>
      </c>
      <c r="L11" s="67"/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1693</v>
      </c>
      <c r="AG11" s="88">
        <f>B11+C11-AF11</f>
        <v>17354.400000000005</v>
      </c>
      <c r="AI11" s="6"/>
    </row>
    <row r="12" spans="1:35" ht="1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250.5</v>
      </c>
      <c r="AG12" s="88">
        <f>B12+C12-AF12</f>
        <v>407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1016.8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150.9000000000001</v>
      </c>
      <c r="L14" s="67">
        <f t="shared" si="2"/>
        <v>0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393.9000000000001</v>
      </c>
      <c r="AG14" s="88">
        <f>AG10-AG11-AG12-AG13</f>
        <v>1449.3999999999942</v>
      </c>
      <c r="AI14" s="6"/>
    </row>
    <row r="15" spans="1:35" ht="15" customHeight="1">
      <c r="A15" s="4" t="s">
        <v>6</v>
      </c>
      <c r="B15" s="22">
        <v>83747.1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/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29218.4</v>
      </c>
      <c r="AG15" s="88">
        <f aca="true" t="shared" si="3" ref="AG15:AG31">B15+C15-AF15</f>
        <v>84351.9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10591.400000000001</v>
      </c>
      <c r="AG16" s="89">
        <f t="shared" si="3"/>
        <v>24617.29999999999</v>
      </c>
      <c r="AH16" s="57"/>
      <c r="AI16" s="6"/>
    </row>
    <row r="17" spans="1:35" ht="15">
      <c r="A17" s="3" t="s">
        <v>5</v>
      </c>
      <c r="B17" s="22">
        <v>58279.96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23633.8</v>
      </c>
      <c r="AG17" s="88">
        <f t="shared" si="3"/>
        <v>37009.56</v>
      </c>
      <c r="AH17" s="6"/>
      <c r="AI17" s="6"/>
    </row>
    <row r="18" spans="1:35" ht="1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1.2</v>
      </c>
      <c r="AG18" s="88">
        <f t="shared" si="3"/>
        <v>34.199999999999996</v>
      </c>
      <c r="AI18" s="6"/>
    </row>
    <row r="19" spans="1:35" ht="1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/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1216.4</v>
      </c>
      <c r="AG19" s="88">
        <f t="shared" si="3"/>
        <v>6605.4</v>
      </c>
      <c r="AI19" s="6"/>
    </row>
    <row r="20" spans="1:35" ht="1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3409.1000000000004</v>
      </c>
      <c r="AG20" s="88">
        <f t="shared" si="3"/>
        <v>33332.9</v>
      </c>
      <c r="AI20" s="6"/>
    </row>
    <row r="21" spans="1:35" ht="1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1351.7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3653.440000000004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957.900000000003</v>
      </c>
      <c r="AG23" s="88">
        <f t="shared" si="3"/>
        <v>6232.540000000012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382.7+21.4</f>
        <v>404.09999999999997</v>
      </c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2380.1</v>
      </c>
      <c r="AG24" s="88">
        <f t="shared" si="3"/>
        <v>46886.600000000006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1095.3000000000002</v>
      </c>
      <c r="AG25" s="89">
        <f t="shared" si="3"/>
        <v>16033.7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181.7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404.09999999999997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2380.1</v>
      </c>
      <c r="AG32" s="88">
        <f>AG24-AG30</f>
        <v>46704.90000000001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100.8</v>
      </c>
      <c r="AG33" s="88">
        <f aca="true" t="shared" si="6" ref="AG33:AG38">B33+C33-AF33</f>
        <v>484.8000000000001</v>
      </c>
      <c r="AI33" s="6"/>
    </row>
    <row r="34" spans="1:35" ht="1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95.6</v>
      </c>
      <c r="AG34" s="88">
        <f t="shared" si="6"/>
        <v>227.79999999999998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197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5.200000000000003</v>
      </c>
      <c r="AG39" s="88">
        <f>AG33-AG34-AG36-AG38-AG35-AG37</f>
        <v>60.000000000000114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71.4</v>
      </c>
      <c r="H40" s="67"/>
      <c r="I40" s="67"/>
      <c r="J40" s="72">
        <v>15.4</v>
      </c>
      <c r="K40" s="67"/>
      <c r="L40" s="67"/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86.80000000000001</v>
      </c>
      <c r="AG40" s="88">
        <f aca="true" t="shared" si="8" ref="AG40:AG45">B40+C40-AF40</f>
        <v>1575.7</v>
      </c>
      <c r="AI40" s="6"/>
    </row>
    <row r="41" spans="1:35" ht="1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88">
        <f t="shared" si="8"/>
        <v>1374.7999999999997</v>
      </c>
      <c r="AH41" s="6"/>
      <c r="AI41" s="6"/>
    </row>
    <row r="42" spans="1:35" ht="1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0.9</v>
      </c>
      <c r="AI42" s="6"/>
    </row>
    <row r="43" spans="1:35" ht="1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88">
        <f t="shared" si="8"/>
        <v>12.8</v>
      </c>
      <c r="AI43" s="6"/>
    </row>
    <row r="44" spans="1:35" ht="1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65.7</v>
      </c>
      <c r="H44" s="67"/>
      <c r="I44" s="67"/>
      <c r="J44" s="72"/>
      <c r="K44" s="67"/>
      <c r="L44" s="67"/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65.7</v>
      </c>
      <c r="AG44" s="88">
        <f t="shared" si="8"/>
        <v>168.60000000000002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5.700000000000003</v>
      </c>
      <c r="H46" s="67">
        <f t="shared" si="9"/>
        <v>0</v>
      </c>
      <c r="I46" s="67">
        <f t="shared" si="9"/>
        <v>0</v>
      </c>
      <c r="J46" s="67">
        <f t="shared" si="9"/>
        <v>15.4</v>
      </c>
      <c r="K46" s="67">
        <f t="shared" si="9"/>
        <v>0</v>
      </c>
      <c r="L46" s="67">
        <f t="shared" si="9"/>
        <v>0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21.1</v>
      </c>
      <c r="AG46" s="88">
        <f>AG40-AG41-AG42-AG43-AG44-AG45</f>
        <v>18.60000000000028</v>
      </c>
      <c r="AI46" s="6"/>
    </row>
    <row r="47" spans="1:35" ht="17.25" customHeight="1">
      <c r="A47" s="4" t="s">
        <v>43</v>
      </c>
      <c r="B47" s="29">
        <v>6488.7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2769.7000000000003</v>
      </c>
      <c r="AG47" s="88">
        <f>B47+C47-AF47</f>
        <v>6284.699999999997</v>
      </c>
      <c r="AI47" s="6"/>
    </row>
    <row r="48" spans="1:35" ht="1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54.4</v>
      </c>
      <c r="AI48" s="6"/>
    </row>
    <row r="49" spans="1:35" ht="15">
      <c r="A49" s="3" t="s">
        <v>16</v>
      </c>
      <c r="B49" s="22">
        <v>5747.4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2721.7</v>
      </c>
      <c r="AG49" s="88">
        <f>B49+C49-AF49</f>
        <v>4551.599999999999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48.00000000000014</v>
      </c>
      <c r="AG51" s="88">
        <f>AG47-AG49-AG48</f>
        <v>1678.6999999999975</v>
      </c>
      <c r="AI51" s="6"/>
    </row>
    <row r="52" spans="1:35" ht="15" customHeight="1">
      <c r="A52" s="4" t="s">
        <v>0</v>
      </c>
      <c r="B52" s="22">
        <v>9469.6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/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1594.8000000000002</v>
      </c>
      <c r="AG52" s="88">
        <f aca="true" t="shared" si="11" ref="AG52:AG59">B52+C52-AF52</f>
        <v>10690.8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1.6</v>
      </c>
      <c r="AG53" s="88">
        <f t="shared" si="11"/>
        <v>3511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/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303.2</v>
      </c>
      <c r="AG54" s="88">
        <f t="shared" si="11"/>
        <v>3094.1000000000004</v>
      </c>
      <c r="AH54" s="6"/>
      <c r="AI54" s="6"/>
    </row>
    <row r="55" spans="1:35" ht="1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88">
        <f t="shared" si="11"/>
        <v>1370.3999999999999</v>
      </c>
      <c r="AH55" s="6"/>
      <c r="AI55" s="6"/>
    </row>
    <row r="56" spans="1:35" ht="15" customHeight="1">
      <c r="A56" s="3" t="s">
        <v>1</v>
      </c>
      <c r="B56" s="22">
        <v>0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584.2</v>
      </c>
      <c r="AI57" s="6"/>
    </row>
    <row r="58" spans="1:35" ht="15">
      <c r="A58" s="3" t="s">
        <v>16</v>
      </c>
      <c r="B58" s="29">
        <v>17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45.9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1078.4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0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303.2</v>
      </c>
      <c r="AG60" s="88">
        <f>AG54-AG55-AG57-AG59-AG56-AG58</f>
        <v>1093.6000000000004</v>
      </c>
      <c r="AI60" s="6"/>
    </row>
    <row r="61" spans="1:35" ht="15" customHeight="1">
      <c r="A61" s="4" t="s">
        <v>10</v>
      </c>
      <c r="B61" s="22">
        <v>92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25.1</v>
      </c>
      <c r="AG61" s="88">
        <f aca="true" t="shared" si="14" ref="AG61:AG67">B61+C61-AF61</f>
        <v>81.30000000000001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/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1269.7</v>
      </c>
      <c r="AG62" s="88">
        <f t="shared" si="14"/>
        <v>6401.2</v>
      </c>
      <c r="AI62" s="6"/>
    </row>
    <row r="63" spans="1:35" ht="1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792.3</v>
      </c>
      <c r="AG63" s="88">
        <f t="shared" si="14"/>
        <v>1991.8000000000004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76.69999999999999</v>
      </c>
      <c r="AG65" s="88">
        <f t="shared" si="14"/>
        <v>788</v>
      </c>
      <c r="AH65" s="6"/>
      <c r="AI65" s="6"/>
    </row>
    <row r="66" spans="1:35" ht="1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</v>
      </c>
      <c r="AG66" s="88">
        <f t="shared" si="14"/>
        <v>411.70000000000005</v>
      </c>
      <c r="AI66" s="6"/>
    </row>
    <row r="67" spans="1:35" ht="1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679</v>
      </c>
      <c r="AI67" s="6"/>
    </row>
    <row r="68" spans="1:35" ht="1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0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383.80000000000007</v>
      </c>
      <c r="AG68" s="88">
        <f>AG62-AG63-AG66-AG67-AG65-AG64</f>
        <v>2530.7</v>
      </c>
      <c r="AI68" s="6"/>
    </row>
    <row r="69" spans="1:35" ht="30.7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90">
        <f aca="true" t="shared" si="16" ref="AG69:AG92">B69+C69-AF69</f>
        <v>2051.9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1368.2</v>
      </c>
      <c r="AG71" s="90">
        <f t="shared" si="16"/>
        <v>1376.8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1968.1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/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1217.6</v>
      </c>
      <c r="AG72" s="90">
        <f t="shared" si="16"/>
        <v>2145.9999999999995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181.1</v>
      </c>
      <c r="AG74" s="90">
        <f t="shared" si="16"/>
        <v>388.39999999999986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25.5</v>
      </c>
      <c r="AI75" s="6"/>
    </row>
    <row r="76" spans="1:35" s="11" customFormat="1" ht="1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76.4</v>
      </c>
      <c r="AG76" s="90">
        <f t="shared" si="16"/>
        <v>171.5</v>
      </c>
      <c r="AI76" s="6"/>
    </row>
    <row r="77" spans="1:35" s="11" customFormat="1" ht="1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59</v>
      </c>
      <c r="AG77" s="90">
        <f t="shared" si="16"/>
        <v>86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90">
        <f t="shared" si="16"/>
        <v>8.500000000000002</v>
      </c>
      <c r="AI80" s="6"/>
    </row>
    <row r="81" spans="1:35" s="11" customFormat="1" ht="1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90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/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1182.6</v>
      </c>
      <c r="AG89" s="88">
        <f t="shared" si="16"/>
        <v>8891.800000000001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3773.5999999999995</v>
      </c>
      <c r="AH90" s="11"/>
      <c r="AI90" s="6"/>
    </row>
    <row r="91" spans="1:35" ht="1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2500</v>
      </c>
      <c r="AH91" s="11"/>
      <c r="AI91" s="6"/>
    </row>
    <row r="92" spans="1:34" ht="15">
      <c r="A92" s="4" t="s">
        <v>37</v>
      </c>
      <c r="B92" s="22">
        <v>26163.8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36207</v>
      </c>
      <c r="AG92" s="88">
        <f t="shared" si="16"/>
        <v>8377.600000000006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216606.30000000002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5865.700000000001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28247.300000000007</v>
      </c>
      <c r="L94" s="82">
        <f t="shared" si="17"/>
        <v>0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82054.1</v>
      </c>
      <c r="AG94" s="83">
        <f>AG10+AG15+AG24+AG33+AG47+AG52+AG54+AG61+AG62+AG69+AG71+AG72+AG76+AG81+AG82+AG83+AG88+AG89+AG90+AG91+AG70+AG40+AG92</f>
        <v>208351.09999999998</v>
      </c>
    </row>
    <row r="95" spans="1:33" ht="15">
      <c r="A95" s="3" t="s">
        <v>5</v>
      </c>
      <c r="B95" s="22">
        <f aca="true" t="shared" si="18" ref="B95:AD95">B11+B17+B26+B34+B55+B63+B73+B41+B77+B48</f>
        <v>81489.26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25840.499999999996</v>
      </c>
      <c r="L95" s="67">
        <f t="shared" si="18"/>
        <v>0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26273.699999999997</v>
      </c>
      <c r="AG95" s="71">
        <f>B95+C95-AF95</f>
        <v>59549.759999999995</v>
      </c>
    </row>
    <row r="96" spans="1:33" ht="1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</v>
      </c>
      <c r="H96" s="67">
        <f t="shared" si="19"/>
        <v>1393.1000000000001</v>
      </c>
      <c r="I96" s="67">
        <f t="shared" si="19"/>
        <v>0</v>
      </c>
      <c r="J96" s="67">
        <f t="shared" si="19"/>
        <v>923.8</v>
      </c>
      <c r="K96" s="67">
        <f t="shared" si="19"/>
        <v>723.6999999999999</v>
      </c>
      <c r="L96" s="67">
        <f t="shared" si="19"/>
        <v>0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3932.3</v>
      </c>
      <c r="AG96" s="71">
        <f>B96+C96-AF96</f>
        <v>39009.29999999999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1.2</v>
      </c>
      <c r="AG97" s="71">
        <f>B97+C97-AF97</f>
        <v>35.099999999999994</v>
      </c>
    </row>
    <row r="98" spans="1:33" ht="15">
      <c r="A98" s="3" t="s">
        <v>1</v>
      </c>
      <c r="B98" s="22">
        <f aca="true" t="shared" si="21" ref="B98:AD98">B19+B28+B65+B35+B43+B56+B79</f>
        <v>4825.9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0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1293.1000000000001</v>
      </c>
      <c r="AG98" s="71">
        <f>B98+C98-AF98</f>
        <v>7406.199999999999</v>
      </c>
    </row>
    <row r="99" spans="1:33" ht="15">
      <c r="A99" s="3" t="s">
        <v>16</v>
      </c>
      <c r="B99" s="22">
        <f aca="true" t="shared" si="22" ref="B99:X99">B21+B30+B49+B37+B58+B13+B75+B67</f>
        <v>7397.3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2721.7</v>
      </c>
      <c r="AG99" s="71">
        <f>B99+C99-AF99</f>
        <v>6835.400000000001</v>
      </c>
    </row>
    <row r="100" spans="1:33" ht="12.75">
      <c r="A100" s="1" t="s">
        <v>35</v>
      </c>
      <c r="B100" s="2">
        <f aca="true" t="shared" si="24" ref="B100:AD100">B94-B95-B96-B97-B98-B99</f>
        <v>102842.84000000004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4065.100000000001</v>
      </c>
      <c r="H100" s="84">
        <f t="shared" si="24"/>
        <v>6291.6</v>
      </c>
      <c r="I100" s="84">
        <f t="shared" si="24"/>
        <v>0</v>
      </c>
      <c r="J100" s="84">
        <f t="shared" si="24"/>
        <v>11809.800000000001</v>
      </c>
      <c r="K100" s="84">
        <f t="shared" si="24"/>
        <v>1455.9000000000103</v>
      </c>
      <c r="L100" s="84">
        <f t="shared" si="24"/>
        <v>0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47832.10000000001</v>
      </c>
      <c r="AG100" s="84">
        <f>AG94-AG95-AG96-AG97-AG98-AG99</f>
        <v>95515.33999999998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2019-03-07T13:15:59Z</cp:lastPrinted>
  <dcterms:created xsi:type="dcterms:W3CDTF">2002-11-05T08:53:00Z</dcterms:created>
  <dcterms:modified xsi:type="dcterms:W3CDTF">2019-03-12T16:03:19Z</dcterms:modified>
  <cp:category/>
  <cp:version/>
  <cp:contentType/>
  <cp:contentStatus/>
</cp:coreProperties>
</file>